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Two periods" sheetId="2" state="visible" r:id="rId2"/>
    <sheet xmlns:r="http://schemas.openxmlformats.org/officeDocument/2006/relationships" name="Monthly" sheetId="3" state="visible" r:id="rId3"/>
  </sheets>
  <definedNames/>
  <calcPr calcId="124519" fullCalcOnLoad="1"/>
</workbook>
</file>

<file path=xl/styles.xml><?xml version="1.0" encoding="utf-8"?>
<styleSheet xmlns="http://schemas.openxmlformats.org/spreadsheetml/2006/main">
  <numFmts count="6">
    <numFmt numFmtId="164" formatCode="#,##0.0##"/>
    <numFmt numFmtId="165" formatCode="0.0"/>
    <numFmt numFmtId="166" formatCode="+0.0;-0.0;0.0"/>
    <numFmt numFmtId="167" formatCode="0.0;;;"/>
    <numFmt numFmtId="168" formatCode="&quot;+&quot;0.0;;;"/>
    <numFmt numFmtId="169" formatCode="&quot;-&quot;0.0;;;"/>
  </numFmts>
  <fonts count="6">
    <font>
      <name val="Calibri"/>
      <family val="2"/>
      <color theme="1"/>
      <sz val="11"/>
      <scheme val="minor"/>
    </font>
    <font>
      <b val="1"/>
      <color rgb="0016150F"/>
      <sz val="16"/>
    </font>
    <font>
      <color rgb="00615D56"/>
    </font>
    <font>
      <b val="1"/>
      <color rgb="0016150F"/>
      <sz val="12"/>
    </font>
    <font>
      <name val="Calibri"/>
      <sz val="11"/>
    </font>
    <font>
      <b val="1"/>
      <color rgb="0016150F"/>
    </font>
  </fonts>
  <fills count="4">
    <fill>
      <patternFill/>
    </fill>
    <fill>
      <patternFill patternType="gray125"/>
    </fill>
    <fill>
      <patternFill patternType="solid">
        <fgColor rgb="00E9E5DD"/>
      </patternFill>
    </fill>
    <fill>
      <patternFill patternType="solid">
        <fgColor rgb="00FFF4CC"/>
      </patternFill>
    </fill>
  </fills>
  <borders count="3">
    <border>
      <left/>
      <right/>
      <top/>
      <bottom/>
      <diagonal/>
    </border>
    <border>
      <left style="thin">
        <color rgb="00D9D4CA"/>
      </left>
      <right style="thin">
        <color rgb="00D9D4CA"/>
      </right>
      <top style="thin">
        <color rgb="00D9D4CA"/>
      </top>
      <bottom style="thin">
        <color rgb="00D9D4CA"/>
      </bottom>
    </border>
    <border>
      <bottom style="thin">
        <color rgb="00EFE6C0"/>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pivotButton="0" quotePrefix="0" xfId="0"/>
    <xf numFmtId="0" fontId="5" fillId="3" borderId="1" pivotButton="0" quotePrefix="0" xfId="0"/>
    <xf numFmtId="0" fontId="2" fillId="0" borderId="0" pivotButton="0" quotePrefix="0" xfId="0"/>
    <xf numFmtId="164" fontId="5" fillId="3" borderId="1" pivotButton="0" quotePrefix="0" xfId="0"/>
    <xf numFmtId="165" fontId="2" fillId="0" borderId="0" pivotButton="0" quotePrefix="0" xfId="0"/>
    <xf numFmtId="167" fontId="2" fillId="0" borderId="0" pivotButton="0" quotePrefix="0" xfId="0"/>
    <xf numFmtId="168" fontId="2" fillId="0" borderId="0" pivotButton="0" quotePrefix="0" xfId="0"/>
    <xf numFmtId="169" fontId="2" fillId="0" borderId="0" pivotButton="0" quotePrefix="0" xfId="0"/>
    <xf numFmtId="1" fontId="5" fillId="3" borderId="1" pivotButton="0" quotePrefix="0" xfId="0"/>
    <xf numFmtId="165" fontId="0" fillId="0" borderId="0" pivotButton="0" quotePrefix="0" xfId="0"/>
    <xf numFmtId="166" fontId="0" fillId="0" borderId="0" pivotButton="0" quotePrefix="0" xfId="0"/>
    <xf numFmtId="0" fontId="5" fillId="0" borderId="0" pivotButton="0" quotePrefix="0" xfId="0"/>
    <xf numFmtId="166" fontId="5" fillId="0" borderId="0" pivotButton="0" quotePrefix="0" xfId="0"/>
    <xf numFmtId="49" fontId="0" fillId="3" borderId="2" pivotButton="0" quotePrefix="0" xfId="0"/>
    <xf numFmtId="164" fontId="0" fillId="3" borderId="2" pivotButton="0" quotePrefix="0" xfId="0"/>
    <xf numFmtId="166"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DSO bridge, days</a:t>
            </a:r>
          </a:p>
        </rich>
      </tx>
    </title>
    <plotArea>
      <barChart>
        <barDir val="col"/>
        <grouping val="stacked"/>
        <ser>
          <idx val="0"/>
          <order val="0"/>
          <tx>
            <strRef>
              <f>'Two periods'!G1</f>
            </strRef>
          </tx>
          <spPr>
            <a:noFill xmlns:a="http://schemas.openxmlformats.org/drawingml/2006/main"/>
            <a:ln xmlns:a="http://schemas.openxmlformats.org/drawingml/2006/main">
              <a:noFill/>
              <a:prstDash val="solid"/>
            </a:ln>
          </spPr>
          <invertIfNegative val="0"/>
          <cat>
            <numRef>
              <f>'Two periods'!$F$2:$F$5</f>
            </numRef>
          </cat>
          <val>
            <numRef>
              <f>'Two periods'!$G$2:$G$5</f>
            </numRef>
          </val>
        </ser>
        <ser>
          <idx val="1"/>
          <order val="1"/>
          <tx>
            <strRef>
              <f>'Two periods'!H1</f>
            </strRef>
          </tx>
          <spPr>
            <a:solidFill xmlns:a="http://schemas.openxmlformats.org/drawingml/2006/main">
              <a:srgbClr val="BDB7AB"/>
            </a:solidFill>
            <a:ln xmlns:a="http://schemas.openxmlformats.org/drawingml/2006/main">
              <a:noFill/>
              <a:prstDash val="solid"/>
            </a:ln>
          </spPr>
          <invertIfNegative val="0"/>
          <dLbls>
            <dLblPos val="inEnd"/>
            <showLegendKey val="0"/>
            <showVal val="1"/>
            <showCatName val="0"/>
            <showSerName val="0"/>
          </dLbls>
          <cat>
            <numRef>
              <f>'Two periods'!$F$2:$F$5</f>
            </numRef>
          </cat>
          <val>
            <numRef>
              <f>'Two periods'!$H$2:$H$5</f>
            </numRef>
          </val>
        </ser>
        <ser>
          <idx val="2"/>
          <order val="2"/>
          <tx>
            <strRef>
              <f>'Two periods'!I1</f>
            </strRef>
          </tx>
          <spPr>
            <a:solidFill xmlns:a="http://schemas.openxmlformats.org/drawingml/2006/main">
              <a:srgbClr val="16150F"/>
            </a:solidFill>
            <a:ln xmlns:a="http://schemas.openxmlformats.org/drawingml/2006/main">
              <a:noFill/>
              <a:prstDash val="solid"/>
            </a:ln>
          </spPr>
          <invertIfNegative val="0"/>
          <dLbls>
            <txPr>
              <a:bodyPr xmlns:a="http://schemas.openxmlformats.org/drawingml/2006/main"/>
              <a:p xmlns:a="http://schemas.openxmlformats.org/drawingml/2006/main">
                <a:pPr>
                  <a:defRPr b="1">
                    <a:solidFill>
                      <a:srgbClr val="FFFFFF"/>
                    </a:solidFill>
                  </a:defRPr>
                </a:pPr>
                <a:r>
                  <a:t/>
                </a:r>
                <a:endParaRPr/>
              </a:p>
            </txPr>
            <dLblPos val="ctr"/>
            <showLegendKey val="0"/>
            <showVal val="1"/>
            <showCatName val="0"/>
            <showSerName val="0"/>
          </dLbls>
          <cat>
            <numRef>
              <f>'Two periods'!$F$2:$F$5</f>
            </numRef>
          </cat>
          <val>
            <numRef>
              <f>'Two periods'!$I$2:$I$5</f>
            </numRef>
          </val>
        </ser>
        <ser>
          <idx val="3"/>
          <order val="3"/>
          <tx>
            <strRef>
              <f>'Two periods'!J1</f>
            </strRef>
          </tx>
          <spPr>
            <a:solidFill xmlns:a="http://schemas.openxmlformats.org/drawingml/2006/main">
              <a:srgbClr val="FFFFFF"/>
            </a:solidFill>
            <a:ln xmlns:a="http://schemas.openxmlformats.org/drawingml/2006/main">
              <a:solidFill>
                <a:srgbClr val="16150F"/>
              </a:solidFill>
              <a:prstDash val="solid"/>
            </a:ln>
          </spPr>
          <invertIfNegative val="0"/>
          <dLbls>
            <dLblPos val="ctr"/>
            <showLegendKey val="0"/>
            <showVal val="1"/>
            <showCatName val="0"/>
            <showSerName val="0"/>
          </dLbls>
          <cat>
            <numRef>
              <f>'Two periods'!$F$2:$F$5</f>
            </numRef>
          </cat>
          <val>
            <numRef>
              <f>'Two periods'!$J$2:$J$5</f>
            </numRef>
          </val>
        </ser>
        <gapWidth val="60"/>
        <overlap val="10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spPr>
            <a:ln xmlns:a="http://schemas.openxmlformats.org/drawingml/2006/main">
              <a:solidFill>
                <a:srgbClr val="E5E1D8"/>
              </a:solidFill>
              <a:prstDash val="solid"/>
            </a:ln>
          </spPr>
        </majorGridlines>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plotArea>
      <barChart>
        <barDir val="col"/>
        <grouping val="stacked"/>
        <ser>
          <idx val="0"/>
          <order val="0"/>
          <tx>
            <strRef>
              <f>'Monthly'!F1</f>
            </strRef>
          </tx>
          <spPr>
            <a:solidFill xmlns:a="http://schemas.openxmlformats.org/drawingml/2006/main">
              <a:srgbClr val="16150F"/>
            </a:solidFill>
            <a:ln xmlns:a="http://schemas.openxmlformats.org/drawingml/2006/main">
              <a:noFill/>
              <a:prstDash val="solid"/>
            </a:ln>
          </spPr>
          <invertIfNegative val="0"/>
          <cat>
            <numRef>
              <f>'Monthly'!$A$2:$A$37</f>
            </numRef>
          </cat>
          <val>
            <numRef>
              <f>'Monthly'!$F$2:$F$37</f>
            </numRef>
          </val>
        </ser>
        <ser>
          <idx val="1"/>
          <order val="1"/>
          <tx>
            <strRef>
              <f>'Monthly'!G1</f>
            </strRef>
          </tx>
          <spPr>
            <a:solidFill xmlns:a="http://schemas.openxmlformats.org/drawingml/2006/main">
              <a:srgbClr val="BDB7AB"/>
            </a:solidFill>
            <a:ln xmlns:a="http://schemas.openxmlformats.org/drawingml/2006/main">
              <a:noFill/>
              <a:prstDash val="solid"/>
            </a:ln>
          </spPr>
          <invertIfNegative val="0"/>
          <cat>
            <numRef>
              <f>'Monthly'!$A$2:$A$37</f>
            </numRef>
          </cat>
          <val>
            <numRef>
              <f>'Monthly'!$G$2:$G$37</f>
            </numRef>
          </val>
        </ser>
        <gapWidth val="50"/>
        <overlap val="100"/>
        <axId val="10"/>
        <axId val="100"/>
      </barChart>
      <lineChart>
        <grouping val="standard"/>
        <ser>
          <idx val="2"/>
          <order val="2"/>
          <tx>
            <strRef>
              <f>'Monthly'!M1</f>
            </strRef>
          </tx>
          <spPr>
            <a:ln xmlns:a="http://schemas.openxmlformats.org/drawingml/2006/main" w="19050">
              <a:solidFill>
                <a:srgbClr val="B23B2E"/>
              </a:solidFill>
              <a:prstDash val="solid"/>
            </a:ln>
          </spPr>
          <marker>
            <symbol val="circle"/>
            <size val="5"/>
            <spPr>
              <a:solidFill xmlns:a="http://schemas.openxmlformats.org/drawingml/2006/main">
                <a:srgbClr val="B23B2E"/>
              </a:solidFill>
              <a:ln xmlns:a="http://schemas.openxmlformats.org/drawingml/2006/main">
                <a:solidFill>
                  <a:srgbClr val="B23B2E"/>
                </a:solidFill>
                <a:prstDash val="solid"/>
              </a:ln>
            </spPr>
          </marker>
          <val>
            <numRef>
              <f>'Monthly'!$M$2:$M$37</f>
            </numRef>
          </val>
          <smooth val="0"/>
        </ser>
        <axId val="10"/>
        <axId val="100"/>
      </lineChart>
      <catAx>
        <axId val="10"/>
        <scaling>
          <orientation val="minMax"/>
        </scaling>
        <delete val="0"/>
        <axPos val="l"/>
        <majorTickMark val="none"/>
        <minorTickMark val="none"/>
        <tickLblPos val="low"/>
        <txPr>
          <a:bodyPr xmlns:a="http://schemas.openxmlformats.org/drawingml/2006/main" rot="-2700000" vert="horz"/>
          <a:p xmlns:a="http://schemas.openxmlformats.org/drawingml/2006/main">
            <a:pPr>
              <a:defRPr sz="900"/>
            </a:pPr>
            <a:r>
              <a:t/>
            </a:r>
            <a:endParaRPr/>
          </a:p>
        </txPr>
        <crossAx val="100"/>
        <auto val="0"/>
        <lblOffset val="100"/>
      </catAx>
      <valAx>
        <axId val="100"/>
        <scaling>
          <orientation val="minMax"/>
        </scaling>
        <delete val="0"/>
        <axPos val="l"/>
        <majorGridlines>
          <spPr>
            <a:ln xmlns:a="http://schemas.openxmlformats.org/drawingml/2006/main">
              <a:solidFill>
                <a:srgbClr val="E5E1D8"/>
              </a:solidFill>
              <a:prstDash val="solid"/>
            </a:ln>
          </spPr>
        </majorGridlines>
        <numFmt formatCode="0.0" sourceLinked="0"/>
        <majorTickMark val="none"/>
        <minorTickMark val="none"/>
        <crossAx val="10"/>
      </valAx>
    </plotArea>
    <legend>
      <legendPos val="t"/>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0</col>
      <colOff>0</colOff>
      <row>17</row>
      <rowOff>0</rowOff>
    </from>
    <ext cx="612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9</col>
      <colOff>0</colOff>
      <row>5</row>
      <rowOff>0</rowOff>
    </from>
    <ext cx="1080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1:A23"/>
  <sheetViews>
    <sheetView showGridLines="0" workbookViewId="0">
      <selection activeCell="A1" sqref="A1"/>
    </sheetView>
  </sheetViews>
  <sheetFormatPr baseColWidth="8" defaultRowHeight="15"/>
  <cols>
    <col width="110" customWidth="1" min="1" max="1"/>
  </cols>
  <sheetData>
    <row r="1">
      <c r="A1" s="1" t="inlineStr">
        <is>
          <t>DSO bridge</t>
        </is>
      </c>
    </row>
    <row r="2">
      <c r="A2" s="2" t="inlineStr">
        <is>
          <t>From Operational Notes: https://operationalnotes.com/resources/dso-bridge-workbook/</t>
        </is>
      </c>
    </row>
    <row r="4">
      <c r="A4" s="3" t="inlineStr">
        <is>
          <t>What it does</t>
        </is>
      </c>
    </row>
    <row r="5">
      <c r="A5" s="4" t="inlineStr">
        <is>
          <t>Splits a movement in DSO into a sales effect and a receivables effect. DSO is receivables divided by sales, and either one can move it.</t>
        </is>
      </c>
    </row>
    <row r="6">
      <c r="A6" s="4" t="inlineStr">
        <is>
          <t>The split is done both ways, sales first and receivables first, and the two are averaged. The effects add up to the whole movement, and nobody gets to pick the order that suits them.</t>
        </is>
      </c>
    </row>
    <row r="7">
      <c r="A7" s="4" t="inlineStr">
        <is>
          <t>It says where the movement sits in the formula. It does not say why it happened or who caused it. A receivables effect is not a collections effect.</t>
        </is>
      </c>
    </row>
    <row r="9">
      <c r="A9" s="3" t="inlineStr">
        <is>
          <t>How to use it</t>
        </is>
      </c>
    </row>
    <row r="10">
      <c r="A10" s="4" t="inlineStr">
        <is>
          <t>Two periods sheet: last month against this month, or forecast against actual. Fill in the yellow cells: the names of the two periods, credit sales, receivables, and the days in the period.</t>
        </is>
      </c>
    </row>
    <row r="11">
      <c r="A11" s="4" t="inlineStr">
        <is>
          <t>Monthly sheet: one row per month, oldest first, starting in row 2, up to 36 months. Set the days in the period in cell K2. Each month is split against the month before.</t>
        </is>
      </c>
    </row>
    <row r="12">
      <c r="A12" s="4" t="inlineStr">
        <is>
          <t>Days in the period: 30 if DSO uses one month of sales, 90 for a quarter, 365 for a year. Use the convention your DSO already uses.</t>
        </is>
      </c>
    </row>
    <row r="13">
      <c r="A13" s="4" t="inlineStr">
        <is>
          <t>Any currency and any unit works, as long as sales and receivables use the same one.</t>
        </is>
      </c>
    </row>
    <row r="15">
      <c r="A15" s="3" t="inlineStr">
        <is>
          <t>Check it works</t>
        </is>
      </c>
    </row>
    <row r="16">
      <c r="A16" s="4" t="inlineStr">
        <is>
          <t>On the Two periods sheet, enter sales of 12.0 and 10.2, and receivables of 18.8 and 17.0, with 30 days. DSO goes from 47.0 to 50.0, the sales effect is +7.9 and the receivables effect is -4.9. That is the example in Part 3.</t>
        </is>
      </c>
    </row>
    <row r="18">
      <c r="A18" s="3" t="inlineStr">
        <is>
          <t>Things to keep in mind</t>
        </is>
      </c>
    </row>
    <row r="19">
      <c r="A19" s="4" t="inlineStr">
        <is>
          <t>Use the same DSO definition in both periods. Otherwise the split explains a change of convention.</t>
        </is>
      </c>
    </row>
    <row r="20">
      <c r="A20" s="4" t="inlineStr">
        <is>
          <t>The two effects often pull in opposite directions. Lower sales also means fewer invoices in receivables, so a sales dip shows up twice: a sales effect up and a receivables effect down. Read them together.</t>
        </is>
      </c>
    </row>
    <row r="21">
      <c r="A21" s="4" t="inlineStr">
        <is>
          <t>A receivables effect can come from payment terms, customer mix, disputes, credit notes, unapplied cash or timing at month end, as well as from slower collection.</t>
        </is>
      </c>
    </row>
    <row r="23">
      <c r="A23" s="2" t="inlineStr">
        <is>
          <t>No macros, no external links. Free to use and adapt.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6"/>
  <sheetViews>
    <sheetView showGridLines="0" workbookViewId="0">
      <selection activeCell="A1" sqref="A1"/>
    </sheetView>
  </sheetViews>
  <sheetFormatPr baseColWidth="8" defaultRowHeight="15"/>
  <cols>
    <col width="26" customWidth="1" min="1" max="1"/>
    <col width="16" customWidth="1" min="2" max="2"/>
    <col width="18" customWidth="1" min="3" max="3"/>
    <col width="16" customWidth="1" min="4" max="4"/>
    <col width="3" customWidth="1" min="5" max="5"/>
    <col width="20" customWidth="1" min="6" max="6"/>
    <col width="10" customWidth="1" min="7" max="7"/>
    <col width="10" customWidth="1" min="8" max="8"/>
    <col width="10" customWidth="1" min="9" max="9"/>
    <col width="10" customWidth="1" min="10" max="10"/>
  </cols>
  <sheetData>
    <row r="1">
      <c r="A1" s="5" t="inlineStr">
        <is>
          <t>Inputs</t>
        </is>
      </c>
      <c r="B1" s="6" t="inlineStr">
        <is>
          <t>Previous</t>
        </is>
      </c>
      <c r="C1" s="6" t="inlineStr">
        <is>
          <t>Current</t>
        </is>
      </c>
      <c r="F1" s="7" t="inlineStr">
        <is>
          <t>Chart data</t>
        </is>
      </c>
      <c r="G1" s="7" t="inlineStr">
        <is>
          <t>Base</t>
        </is>
      </c>
      <c r="H1" s="7" t="inlineStr">
        <is>
          <t>Total</t>
        </is>
      </c>
      <c r="I1" s="7" t="inlineStr">
        <is>
          <t>Up</t>
        </is>
      </c>
      <c r="J1" s="7" t="inlineStr">
        <is>
          <t>Down</t>
        </is>
      </c>
    </row>
    <row r="2">
      <c r="A2" t="inlineStr">
        <is>
          <t>Credit sales</t>
        </is>
      </c>
      <c r="B2" s="8" t="n"/>
      <c r="C2" s="8" t="n"/>
      <c r="F2" s="7">
        <f>B1</f>
        <v/>
      </c>
      <c r="G2" s="9" t="n">
        <v>0</v>
      </c>
      <c r="H2" s="10">
        <f>IF(B7="",NA(),B7)</f>
        <v/>
      </c>
      <c r="I2" s="11" t="n">
        <v>0</v>
      </c>
      <c r="J2" s="12" t="n">
        <v>0</v>
      </c>
    </row>
    <row r="3">
      <c r="A3" t="inlineStr">
        <is>
          <t>Receivables</t>
        </is>
      </c>
      <c r="B3" s="8" t="n"/>
      <c r="C3" s="8" t="n"/>
      <c r="F3" s="7">
        <f>"Sales effect"</f>
        <v/>
      </c>
      <c r="G3" s="9">
        <f>IF(B7="",0,MIN(B7,(B7+B10)))</f>
        <v/>
      </c>
      <c r="H3" s="10" t="n">
        <v>0</v>
      </c>
      <c r="I3" s="11">
        <f>IF(B7="",0,MAX(B10,0))</f>
        <v/>
      </c>
      <c r="J3" s="12">
        <f>IF(B7="",0,MAX(-B10,0))</f>
        <v/>
      </c>
    </row>
    <row r="4">
      <c r="A4" t="inlineStr">
        <is>
          <t>Days in period</t>
        </is>
      </c>
      <c r="B4" s="13" t="n">
        <v>30</v>
      </c>
      <c r="F4" s="7">
        <f>"Receivables effect"</f>
        <v/>
      </c>
      <c r="G4" s="9">
        <f>IF(B7="",0,MIN((B7+B10),B8))</f>
        <v/>
      </c>
      <c r="H4" s="10" t="n">
        <v>0</v>
      </c>
      <c r="I4" s="11">
        <f>IF(B7="",0,MAX(B11,0))</f>
        <v/>
      </c>
      <c r="J4" s="12">
        <f>IF(B7="",0,MAX(-B11,0))</f>
        <v/>
      </c>
    </row>
    <row r="5">
      <c r="F5" s="7">
        <f>C1</f>
        <v/>
      </c>
      <c r="G5" s="9" t="n">
        <v>0</v>
      </c>
      <c r="H5" s="10">
        <f>IF(B7="",NA(),B8)</f>
        <v/>
      </c>
      <c r="I5" s="11" t="n">
        <v>0</v>
      </c>
      <c r="J5" s="12" t="n">
        <v>0</v>
      </c>
    </row>
    <row r="6">
      <c r="A6" s="5" t="inlineStr">
        <is>
          <t>Result</t>
        </is>
      </c>
      <c r="B6" s="5" t="inlineStr">
        <is>
          <t>Days</t>
        </is>
      </c>
    </row>
    <row r="7">
      <c r="A7">
        <f>B1&amp;" DSO"</f>
        <v/>
      </c>
      <c r="B7" s="14">
        <f>IF(COUNT($B$2:$C$3)&lt;4,"",B3/B2*$B$4)</f>
        <v/>
      </c>
    </row>
    <row r="8">
      <c r="A8">
        <f>C1&amp;" DSO"</f>
        <v/>
      </c>
      <c r="B8" s="14">
        <f>IF(COUNT($B$2:$C$3)&lt;4,"",C3/C2*$B$4)</f>
        <v/>
      </c>
    </row>
    <row r="9">
      <c r="A9" t="inlineStr">
        <is>
          <t>Movement</t>
        </is>
      </c>
      <c r="B9" s="15">
        <f>IF(B7="","",B8-B7)</f>
        <v/>
      </c>
    </row>
    <row r="10">
      <c r="A10" s="16" t="inlineStr">
        <is>
          <t>Sales effect</t>
        </is>
      </c>
      <c r="B10" s="17">
        <f>IF(B7="","",(B3+C3)/2*(1/C2-1/B2)*$B$4)</f>
        <v/>
      </c>
    </row>
    <row r="11">
      <c r="A11" s="16" t="inlineStr">
        <is>
          <t>Receivables effect</t>
        </is>
      </c>
      <c r="B11" s="17">
        <f>IF(B7="","",(C3-B3)*(1/B2+1/C2)/2*$B$4)</f>
        <v/>
      </c>
    </row>
    <row r="13">
      <c r="A13" s="5" t="inlineStr">
        <is>
          <t>Both orders</t>
        </is>
      </c>
      <c r="B13" s="5" t="inlineStr">
        <is>
          <t>Sales first</t>
        </is>
      </c>
      <c r="C13" s="5" t="inlineStr">
        <is>
          <t>Receivables first</t>
        </is>
      </c>
      <c r="D13" s="5" t="inlineStr">
        <is>
          <t>Average</t>
        </is>
      </c>
    </row>
    <row r="14">
      <c r="A14" t="inlineStr">
        <is>
          <t>Sales effect</t>
        </is>
      </c>
      <c r="B14" s="15">
        <f>IF(B7="","",B3/C2*$B$4-B7)</f>
        <v/>
      </c>
      <c r="C14" s="15">
        <f>IF(B7="","",B9-C15)</f>
        <v/>
      </c>
      <c r="D14" s="15">
        <f>B10</f>
        <v/>
      </c>
    </row>
    <row r="15">
      <c r="A15" t="inlineStr">
        <is>
          <t>Receivables effect</t>
        </is>
      </c>
      <c r="B15" s="15">
        <f>IF(B7="","",B9-B14)</f>
        <v/>
      </c>
      <c r="C15" s="15">
        <f>IF(B7="","",C3/B2*$B$4-B7)</f>
        <v/>
      </c>
      <c r="D15" s="15">
        <f>B11</f>
        <v/>
      </c>
    </row>
    <row r="16">
      <c r="A16" s="7" t="inlineStr">
        <is>
          <t>The two orders differ because sales and receivables moved at the same time. The average is the split this workbook reports.</t>
        </is>
      </c>
    </row>
  </sheetData>
  <dataValidations count="3">
    <dataValidation sqref="B2:C2" showDropDown="0" showInputMessage="0" showErrorMessage="1" allowBlank="1" errorTitle="Credit sales" error="Credit sales need to be above zero." type="decimal" operator="greaterThan">
      <formula1>0</formula1>
    </dataValidation>
    <dataValidation sqref="B3:C3" showDropDown="0" showInputMessage="0" showErrorMessage="1" allowBlank="1" errorTitle="Receivables" error="Receivables can't be negative." type="decimal" operator="greaterThanOrEqual">
      <formula1>0</formula1>
    </dataValidation>
    <dataValidation sqref="B4" showDropDown="0" showInputMessage="0" showErrorMessage="1" allowBlank="0" errorTitle="Days in period" error="Enter a whole number of days, such as 30, 90 or 365." type="whole" operator="between">
      <formula1>1</formula1>
      <formula2>366</formula2>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M37"/>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1" customWidth="1" min="4" max="4"/>
    <col width="11" customWidth="1" min="5" max="5"/>
    <col width="13" customWidth="1" min="6" max="6"/>
    <col width="17" customWidth="1" min="7" max="7"/>
    <col width="3" customWidth="1" min="8" max="8"/>
    <col width="26" customWidth="1" min="10" max="10"/>
    <col width="10" customWidth="1" min="11" max="11"/>
    <col width="3" customWidth="1" min="12" max="12"/>
    <col width="12" customWidth="1" min="13" max="13"/>
  </cols>
  <sheetData>
    <row r="1">
      <c r="A1" s="5" t="inlineStr">
        <is>
          <t>Month</t>
        </is>
      </c>
      <c r="B1" s="5" t="inlineStr">
        <is>
          <t>Credit sales</t>
        </is>
      </c>
      <c r="C1" s="5" t="inlineStr">
        <is>
          <t>Receivables</t>
        </is>
      </c>
      <c r="D1" s="5" t="inlineStr">
        <is>
          <t>DSO (days)</t>
        </is>
      </c>
      <c r="E1" s="5" t="inlineStr">
        <is>
          <t>Movement</t>
        </is>
      </c>
      <c r="F1" s="5" t="inlineStr">
        <is>
          <t>Sales effect</t>
        </is>
      </c>
      <c r="G1" s="5" t="inlineStr">
        <is>
          <t>Receivables effect</t>
        </is>
      </c>
      <c r="J1" s="5" t="inlineStr">
        <is>
          <t>Setting</t>
        </is>
      </c>
      <c r="K1" s="5" t="inlineStr">
        <is>
          <t>Value</t>
        </is>
      </c>
      <c r="M1" s="7" t="inlineStr">
        <is>
          <t>Movement</t>
        </is>
      </c>
    </row>
    <row r="2">
      <c r="A2" s="18" t="n"/>
      <c r="B2" s="19" t="n"/>
      <c r="C2" s="19" t="n"/>
      <c r="D2" s="14">
        <f>IF(OR(B2="",C2=""),"",IF(B2&lt;=0,"",C2/B2*$K$2))</f>
        <v/>
      </c>
      <c r="J2" t="inlineStr">
        <is>
          <t>Days in period (you set this)</t>
        </is>
      </c>
      <c r="K2" s="13" t="n">
        <v>30</v>
      </c>
    </row>
    <row r="3">
      <c r="A3" s="18" t="n"/>
      <c r="B3" s="19" t="n"/>
      <c r="C3" s="19" t="n"/>
      <c r="D3" s="14">
        <f>IF(OR(B3="",C3=""),"",IF(B3&lt;=0,"",C3/B3*$K$2))</f>
        <v/>
      </c>
      <c r="E3" s="15">
        <f>IF(OR(D3="",D2=""),"",D3-D2)</f>
        <v/>
      </c>
      <c r="F3" s="15">
        <f>IF(E3="","",(C2+C3)/2*(1/B3-1/B2)*$K$2)</f>
        <v/>
      </c>
      <c r="G3" s="15">
        <f>IF(E3="","",(C3-C2)*(1/B2+1/B3)/2*$K$2)</f>
        <v/>
      </c>
      <c r="J3" t="inlineStr">
        <is>
          <t>Months entered</t>
        </is>
      </c>
      <c r="K3">
        <f>COUNT(D2:D37)</f>
        <v/>
      </c>
      <c r="M3" s="20">
        <f>IF(E3="",NA(),E3)</f>
        <v/>
      </c>
    </row>
    <row r="4">
      <c r="A4" s="18" t="n"/>
      <c r="B4" s="19" t="n"/>
      <c r="C4" s="19" t="n"/>
      <c r="D4" s="14">
        <f>IF(OR(B4="",C4=""),"",IF(B4&lt;=0,"",C4/B4*$K$2))</f>
        <v/>
      </c>
      <c r="E4" s="15">
        <f>IF(OR(D4="",D3=""),"",D4-D3)</f>
        <v/>
      </c>
      <c r="F4" s="15">
        <f>IF(E4="","",(C3+C4)/2*(1/B4-1/B3)*$K$2)</f>
        <v/>
      </c>
      <c r="G4" s="15">
        <f>IF(E4="","",(C4-C3)*(1/B3+1/B4)/2*$K$2)</f>
        <v/>
      </c>
      <c r="M4" s="20">
        <f>IF(E4="",NA(),E4)</f>
        <v/>
      </c>
    </row>
    <row r="5">
      <c r="A5" s="18" t="n"/>
      <c r="B5" s="19" t="n"/>
      <c r="C5" s="19" t="n"/>
      <c r="D5" s="14">
        <f>IF(OR(B5="",C5=""),"",IF(B5&lt;=0,"",C5/B5*$K$2))</f>
        <v/>
      </c>
      <c r="E5" s="15">
        <f>IF(OR(D5="",D4=""),"",D5-D4)</f>
        <v/>
      </c>
      <c r="F5" s="15">
        <f>IF(E5="","",(C4+C5)/2*(1/B5-1/B4)*$K$2)</f>
        <v/>
      </c>
      <c r="G5" s="15">
        <f>IF(E5="","",(C5-C4)*(1/B4+1/B5)/2*$K$2)</f>
        <v/>
      </c>
      <c r="M5" s="20">
        <f>IF(E5="",NA(),E5)</f>
        <v/>
      </c>
    </row>
    <row r="6">
      <c r="A6" s="18" t="n"/>
      <c r="B6" s="19" t="n"/>
      <c r="C6" s="19" t="n"/>
      <c r="D6" s="14">
        <f>IF(OR(B6="",C6=""),"",IF(B6&lt;=0,"",C6/B6*$K$2))</f>
        <v/>
      </c>
      <c r="E6" s="15">
        <f>IF(OR(D6="",D5=""),"",D6-D5)</f>
        <v/>
      </c>
      <c r="F6" s="15">
        <f>IF(E6="","",(C5+C6)/2*(1/B6-1/B5)*$K$2)</f>
        <v/>
      </c>
      <c r="G6" s="15">
        <f>IF(E6="","",(C6-C5)*(1/B5+1/B6)/2*$K$2)</f>
        <v/>
      </c>
      <c r="M6" s="20">
        <f>IF(E6="",NA(),E6)</f>
        <v/>
      </c>
    </row>
    <row r="7">
      <c r="A7" s="18" t="n"/>
      <c r="B7" s="19" t="n"/>
      <c r="C7" s="19" t="n"/>
      <c r="D7" s="14">
        <f>IF(OR(B7="",C7=""),"",IF(B7&lt;=0,"",C7/B7*$K$2))</f>
        <v/>
      </c>
      <c r="E7" s="15">
        <f>IF(OR(D7="",D6=""),"",D7-D6)</f>
        <v/>
      </c>
      <c r="F7" s="15">
        <f>IF(E7="","",(C6+C7)/2*(1/B7-1/B6)*$K$2)</f>
        <v/>
      </c>
      <c r="G7" s="15">
        <f>IF(E7="","",(C7-C6)*(1/B6+1/B7)/2*$K$2)</f>
        <v/>
      </c>
      <c r="M7" s="20">
        <f>IF(E7="",NA(),E7)</f>
        <v/>
      </c>
    </row>
    <row r="8">
      <c r="A8" s="18" t="n"/>
      <c r="B8" s="19" t="n"/>
      <c r="C8" s="19" t="n"/>
      <c r="D8" s="14">
        <f>IF(OR(B8="",C8=""),"",IF(B8&lt;=0,"",C8/B8*$K$2))</f>
        <v/>
      </c>
      <c r="E8" s="15">
        <f>IF(OR(D8="",D7=""),"",D8-D7)</f>
        <v/>
      </c>
      <c r="F8" s="15">
        <f>IF(E8="","",(C7+C8)/2*(1/B8-1/B7)*$K$2)</f>
        <v/>
      </c>
      <c r="G8" s="15">
        <f>IF(E8="","",(C8-C7)*(1/B7+1/B8)/2*$K$2)</f>
        <v/>
      </c>
      <c r="M8" s="20">
        <f>IF(E8="",NA(),E8)</f>
        <v/>
      </c>
    </row>
    <row r="9">
      <c r="A9" s="18" t="n"/>
      <c r="B9" s="19" t="n"/>
      <c r="C9" s="19" t="n"/>
      <c r="D9" s="14">
        <f>IF(OR(B9="",C9=""),"",IF(B9&lt;=0,"",C9/B9*$K$2))</f>
        <v/>
      </c>
      <c r="E9" s="15">
        <f>IF(OR(D9="",D8=""),"",D9-D8)</f>
        <v/>
      </c>
      <c r="F9" s="15">
        <f>IF(E9="","",(C8+C9)/2*(1/B9-1/B8)*$K$2)</f>
        <v/>
      </c>
      <c r="G9" s="15">
        <f>IF(E9="","",(C9-C8)*(1/B8+1/B9)/2*$K$2)</f>
        <v/>
      </c>
      <c r="M9" s="20">
        <f>IF(E9="",NA(),E9)</f>
        <v/>
      </c>
    </row>
    <row r="10">
      <c r="A10" s="18" t="n"/>
      <c r="B10" s="19" t="n"/>
      <c r="C10" s="19" t="n"/>
      <c r="D10" s="14">
        <f>IF(OR(B10="",C10=""),"",IF(B10&lt;=0,"",C10/B10*$K$2))</f>
        <v/>
      </c>
      <c r="E10" s="15">
        <f>IF(OR(D10="",D9=""),"",D10-D9)</f>
        <v/>
      </c>
      <c r="F10" s="15">
        <f>IF(E10="","",(C9+C10)/2*(1/B10-1/B9)*$K$2)</f>
        <v/>
      </c>
      <c r="G10" s="15">
        <f>IF(E10="","",(C10-C9)*(1/B9+1/B10)/2*$K$2)</f>
        <v/>
      </c>
      <c r="M10" s="20">
        <f>IF(E10="",NA(),E10)</f>
        <v/>
      </c>
    </row>
    <row r="11">
      <c r="A11" s="18" t="n"/>
      <c r="B11" s="19" t="n"/>
      <c r="C11" s="19" t="n"/>
      <c r="D11" s="14">
        <f>IF(OR(B11="",C11=""),"",IF(B11&lt;=0,"",C11/B11*$K$2))</f>
        <v/>
      </c>
      <c r="E11" s="15">
        <f>IF(OR(D11="",D10=""),"",D11-D10)</f>
        <v/>
      </c>
      <c r="F11" s="15">
        <f>IF(E11="","",(C10+C11)/2*(1/B11-1/B10)*$K$2)</f>
        <v/>
      </c>
      <c r="G11" s="15">
        <f>IF(E11="","",(C11-C10)*(1/B10+1/B11)/2*$K$2)</f>
        <v/>
      </c>
      <c r="M11" s="20">
        <f>IF(E11="",NA(),E11)</f>
        <v/>
      </c>
    </row>
    <row r="12">
      <c r="A12" s="18" t="n"/>
      <c r="B12" s="19" t="n"/>
      <c r="C12" s="19" t="n"/>
      <c r="D12" s="14">
        <f>IF(OR(B12="",C12=""),"",IF(B12&lt;=0,"",C12/B12*$K$2))</f>
        <v/>
      </c>
      <c r="E12" s="15">
        <f>IF(OR(D12="",D11=""),"",D12-D11)</f>
        <v/>
      </c>
      <c r="F12" s="15">
        <f>IF(E12="","",(C11+C12)/2*(1/B12-1/B11)*$K$2)</f>
        <v/>
      </c>
      <c r="G12" s="15">
        <f>IF(E12="","",(C12-C11)*(1/B11+1/B12)/2*$K$2)</f>
        <v/>
      </c>
      <c r="M12" s="20">
        <f>IF(E12="",NA(),E12)</f>
        <v/>
      </c>
    </row>
    <row r="13">
      <c r="A13" s="18" t="n"/>
      <c r="B13" s="19" t="n"/>
      <c r="C13" s="19" t="n"/>
      <c r="D13" s="14">
        <f>IF(OR(B13="",C13=""),"",IF(B13&lt;=0,"",C13/B13*$K$2))</f>
        <v/>
      </c>
      <c r="E13" s="15">
        <f>IF(OR(D13="",D12=""),"",D13-D12)</f>
        <v/>
      </c>
      <c r="F13" s="15">
        <f>IF(E13="","",(C12+C13)/2*(1/B13-1/B12)*$K$2)</f>
        <v/>
      </c>
      <c r="G13" s="15">
        <f>IF(E13="","",(C13-C12)*(1/B12+1/B13)/2*$K$2)</f>
        <v/>
      </c>
      <c r="M13" s="20">
        <f>IF(E13="",NA(),E13)</f>
        <v/>
      </c>
    </row>
    <row r="14">
      <c r="A14" s="18" t="n"/>
      <c r="B14" s="19" t="n"/>
      <c r="C14" s="19" t="n"/>
      <c r="D14" s="14">
        <f>IF(OR(B14="",C14=""),"",IF(B14&lt;=0,"",C14/B14*$K$2))</f>
        <v/>
      </c>
      <c r="E14" s="15">
        <f>IF(OR(D14="",D13=""),"",D14-D13)</f>
        <v/>
      </c>
      <c r="F14" s="15">
        <f>IF(E14="","",(C13+C14)/2*(1/B14-1/B13)*$K$2)</f>
        <v/>
      </c>
      <c r="G14" s="15">
        <f>IF(E14="","",(C14-C13)*(1/B13+1/B14)/2*$K$2)</f>
        <v/>
      </c>
      <c r="M14" s="20">
        <f>IF(E14="",NA(),E14)</f>
        <v/>
      </c>
    </row>
    <row r="15">
      <c r="A15" s="18" t="n"/>
      <c r="B15" s="19" t="n"/>
      <c r="C15" s="19" t="n"/>
      <c r="D15" s="14">
        <f>IF(OR(B15="",C15=""),"",IF(B15&lt;=0,"",C15/B15*$K$2))</f>
        <v/>
      </c>
      <c r="E15" s="15">
        <f>IF(OR(D15="",D14=""),"",D15-D14)</f>
        <v/>
      </c>
      <c r="F15" s="15">
        <f>IF(E15="","",(C14+C15)/2*(1/B15-1/B14)*$K$2)</f>
        <v/>
      </c>
      <c r="G15" s="15">
        <f>IF(E15="","",(C15-C14)*(1/B14+1/B15)/2*$K$2)</f>
        <v/>
      </c>
      <c r="M15" s="20">
        <f>IF(E15="",NA(),E15)</f>
        <v/>
      </c>
    </row>
    <row r="16">
      <c r="A16" s="18" t="n"/>
      <c r="B16" s="19" t="n"/>
      <c r="C16" s="19" t="n"/>
      <c r="D16" s="14">
        <f>IF(OR(B16="",C16=""),"",IF(B16&lt;=0,"",C16/B16*$K$2))</f>
        <v/>
      </c>
      <c r="E16" s="15">
        <f>IF(OR(D16="",D15=""),"",D16-D15)</f>
        <v/>
      </c>
      <c r="F16" s="15">
        <f>IF(E16="","",(C15+C16)/2*(1/B16-1/B15)*$K$2)</f>
        <v/>
      </c>
      <c r="G16" s="15">
        <f>IF(E16="","",(C16-C15)*(1/B15+1/B16)/2*$K$2)</f>
        <v/>
      </c>
      <c r="M16" s="20">
        <f>IF(E16="",NA(),E16)</f>
        <v/>
      </c>
    </row>
    <row r="17">
      <c r="A17" s="18" t="n"/>
      <c r="B17" s="19" t="n"/>
      <c r="C17" s="19" t="n"/>
      <c r="D17" s="14">
        <f>IF(OR(B17="",C17=""),"",IF(B17&lt;=0,"",C17/B17*$K$2))</f>
        <v/>
      </c>
      <c r="E17" s="15">
        <f>IF(OR(D17="",D16=""),"",D17-D16)</f>
        <v/>
      </c>
      <c r="F17" s="15">
        <f>IF(E17="","",(C16+C17)/2*(1/B17-1/B16)*$K$2)</f>
        <v/>
      </c>
      <c r="G17" s="15">
        <f>IF(E17="","",(C17-C16)*(1/B16+1/B17)/2*$K$2)</f>
        <v/>
      </c>
      <c r="M17" s="20">
        <f>IF(E17="",NA(),E17)</f>
        <v/>
      </c>
    </row>
    <row r="18">
      <c r="A18" s="18" t="n"/>
      <c r="B18" s="19" t="n"/>
      <c r="C18" s="19" t="n"/>
      <c r="D18" s="14">
        <f>IF(OR(B18="",C18=""),"",IF(B18&lt;=0,"",C18/B18*$K$2))</f>
        <v/>
      </c>
      <c r="E18" s="15">
        <f>IF(OR(D18="",D17=""),"",D18-D17)</f>
        <v/>
      </c>
      <c r="F18" s="15">
        <f>IF(E18="","",(C17+C18)/2*(1/B18-1/B17)*$K$2)</f>
        <v/>
      </c>
      <c r="G18" s="15">
        <f>IF(E18="","",(C18-C17)*(1/B17+1/B18)/2*$K$2)</f>
        <v/>
      </c>
      <c r="M18" s="20">
        <f>IF(E18="",NA(),E18)</f>
        <v/>
      </c>
    </row>
    <row r="19">
      <c r="A19" s="18" t="n"/>
      <c r="B19" s="19" t="n"/>
      <c r="C19" s="19" t="n"/>
      <c r="D19" s="14">
        <f>IF(OR(B19="",C19=""),"",IF(B19&lt;=0,"",C19/B19*$K$2))</f>
        <v/>
      </c>
      <c r="E19" s="15">
        <f>IF(OR(D19="",D18=""),"",D19-D18)</f>
        <v/>
      </c>
      <c r="F19" s="15">
        <f>IF(E19="","",(C18+C19)/2*(1/B19-1/B18)*$K$2)</f>
        <v/>
      </c>
      <c r="G19" s="15">
        <f>IF(E19="","",(C19-C18)*(1/B18+1/B19)/2*$K$2)</f>
        <v/>
      </c>
      <c r="M19" s="20">
        <f>IF(E19="",NA(),E19)</f>
        <v/>
      </c>
    </row>
    <row r="20">
      <c r="A20" s="18" t="n"/>
      <c r="B20" s="19" t="n"/>
      <c r="C20" s="19" t="n"/>
      <c r="D20" s="14">
        <f>IF(OR(B20="",C20=""),"",IF(B20&lt;=0,"",C20/B20*$K$2))</f>
        <v/>
      </c>
      <c r="E20" s="15">
        <f>IF(OR(D20="",D19=""),"",D20-D19)</f>
        <v/>
      </c>
      <c r="F20" s="15">
        <f>IF(E20="","",(C19+C20)/2*(1/B20-1/B19)*$K$2)</f>
        <v/>
      </c>
      <c r="G20" s="15">
        <f>IF(E20="","",(C20-C19)*(1/B19+1/B20)/2*$K$2)</f>
        <v/>
      </c>
      <c r="M20" s="20">
        <f>IF(E20="",NA(),E20)</f>
        <v/>
      </c>
    </row>
    <row r="21">
      <c r="A21" s="18" t="n"/>
      <c r="B21" s="19" t="n"/>
      <c r="C21" s="19" t="n"/>
      <c r="D21" s="14">
        <f>IF(OR(B21="",C21=""),"",IF(B21&lt;=0,"",C21/B21*$K$2))</f>
        <v/>
      </c>
      <c r="E21" s="15">
        <f>IF(OR(D21="",D20=""),"",D21-D20)</f>
        <v/>
      </c>
      <c r="F21" s="15">
        <f>IF(E21="","",(C20+C21)/2*(1/B21-1/B20)*$K$2)</f>
        <v/>
      </c>
      <c r="G21" s="15">
        <f>IF(E21="","",(C21-C20)*(1/B20+1/B21)/2*$K$2)</f>
        <v/>
      </c>
      <c r="M21" s="20">
        <f>IF(E21="",NA(),E21)</f>
        <v/>
      </c>
    </row>
    <row r="22">
      <c r="A22" s="18" t="n"/>
      <c r="B22" s="19" t="n"/>
      <c r="C22" s="19" t="n"/>
      <c r="D22" s="14">
        <f>IF(OR(B22="",C22=""),"",IF(B22&lt;=0,"",C22/B22*$K$2))</f>
        <v/>
      </c>
      <c r="E22" s="15">
        <f>IF(OR(D22="",D21=""),"",D22-D21)</f>
        <v/>
      </c>
      <c r="F22" s="15">
        <f>IF(E22="","",(C21+C22)/2*(1/B22-1/B21)*$K$2)</f>
        <v/>
      </c>
      <c r="G22" s="15">
        <f>IF(E22="","",(C22-C21)*(1/B21+1/B22)/2*$K$2)</f>
        <v/>
      </c>
      <c r="M22" s="20">
        <f>IF(E22="",NA(),E22)</f>
        <v/>
      </c>
    </row>
    <row r="23">
      <c r="A23" s="18" t="n"/>
      <c r="B23" s="19" t="n"/>
      <c r="C23" s="19" t="n"/>
      <c r="D23" s="14">
        <f>IF(OR(B23="",C23=""),"",IF(B23&lt;=0,"",C23/B23*$K$2))</f>
        <v/>
      </c>
      <c r="E23" s="15">
        <f>IF(OR(D23="",D22=""),"",D23-D22)</f>
        <v/>
      </c>
      <c r="F23" s="15">
        <f>IF(E23="","",(C22+C23)/2*(1/B23-1/B22)*$K$2)</f>
        <v/>
      </c>
      <c r="G23" s="15">
        <f>IF(E23="","",(C23-C22)*(1/B22+1/B23)/2*$K$2)</f>
        <v/>
      </c>
      <c r="M23" s="20">
        <f>IF(E23="",NA(),E23)</f>
        <v/>
      </c>
    </row>
    <row r="24">
      <c r="A24" s="18" t="n"/>
      <c r="B24" s="19" t="n"/>
      <c r="C24" s="19" t="n"/>
      <c r="D24" s="14">
        <f>IF(OR(B24="",C24=""),"",IF(B24&lt;=0,"",C24/B24*$K$2))</f>
        <v/>
      </c>
      <c r="E24" s="15">
        <f>IF(OR(D24="",D23=""),"",D24-D23)</f>
        <v/>
      </c>
      <c r="F24" s="15">
        <f>IF(E24="","",(C23+C24)/2*(1/B24-1/B23)*$K$2)</f>
        <v/>
      </c>
      <c r="G24" s="15">
        <f>IF(E24="","",(C24-C23)*(1/B23+1/B24)/2*$K$2)</f>
        <v/>
      </c>
      <c r="M24" s="20">
        <f>IF(E24="",NA(),E24)</f>
        <v/>
      </c>
    </row>
    <row r="25">
      <c r="A25" s="18" t="n"/>
      <c r="B25" s="19" t="n"/>
      <c r="C25" s="19" t="n"/>
      <c r="D25" s="14">
        <f>IF(OR(B25="",C25=""),"",IF(B25&lt;=0,"",C25/B25*$K$2))</f>
        <v/>
      </c>
      <c r="E25" s="15">
        <f>IF(OR(D25="",D24=""),"",D25-D24)</f>
        <v/>
      </c>
      <c r="F25" s="15">
        <f>IF(E25="","",(C24+C25)/2*(1/B25-1/B24)*$K$2)</f>
        <v/>
      </c>
      <c r="G25" s="15">
        <f>IF(E25="","",(C25-C24)*(1/B24+1/B25)/2*$K$2)</f>
        <v/>
      </c>
      <c r="M25" s="20">
        <f>IF(E25="",NA(),E25)</f>
        <v/>
      </c>
    </row>
    <row r="26">
      <c r="A26" s="18" t="n"/>
      <c r="B26" s="19" t="n"/>
      <c r="C26" s="19" t="n"/>
      <c r="D26" s="14">
        <f>IF(OR(B26="",C26=""),"",IF(B26&lt;=0,"",C26/B26*$K$2))</f>
        <v/>
      </c>
      <c r="E26" s="15">
        <f>IF(OR(D26="",D25=""),"",D26-D25)</f>
        <v/>
      </c>
      <c r="F26" s="15">
        <f>IF(E26="","",(C25+C26)/2*(1/B26-1/B25)*$K$2)</f>
        <v/>
      </c>
      <c r="G26" s="15">
        <f>IF(E26="","",(C26-C25)*(1/B25+1/B26)/2*$K$2)</f>
        <v/>
      </c>
      <c r="M26" s="20">
        <f>IF(E26="",NA(),E26)</f>
        <v/>
      </c>
    </row>
    <row r="27">
      <c r="A27" s="18" t="n"/>
      <c r="B27" s="19" t="n"/>
      <c r="C27" s="19" t="n"/>
      <c r="D27" s="14">
        <f>IF(OR(B27="",C27=""),"",IF(B27&lt;=0,"",C27/B27*$K$2))</f>
        <v/>
      </c>
      <c r="E27" s="15">
        <f>IF(OR(D27="",D26=""),"",D27-D26)</f>
        <v/>
      </c>
      <c r="F27" s="15">
        <f>IF(E27="","",(C26+C27)/2*(1/B27-1/B26)*$K$2)</f>
        <v/>
      </c>
      <c r="G27" s="15">
        <f>IF(E27="","",(C27-C26)*(1/B26+1/B27)/2*$K$2)</f>
        <v/>
      </c>
      <c r="M27" s="20">
        <f>IF(E27="",NA(),E27)</f>
        <v/>
      </c>
    </row>
    <row r="28">
      <c r="A28" s="18" t="n"/>
      <c r="B28" s="19" t="n"/>
      <c r="C28" s="19" t="n"/>
      <c r="D28" s="14">
        <f>IF(OR(B28="",C28=""),"",IF(B28&lt;=0,"",C28/B28*$K$2))</f>
        <v/>
      </c>
      <c r="E28" s="15">
        <f>IF(OR(D28="",D27=""),"",D28-D27)</f>
        <v/>
      </c>
      <c r="F28" s="15">
        <f>IF(E28="","",(C27+C28)/2*(1/B28-1/B27)*$K$2)</f>
        <v/>
      </c>
      <c r="G28" s="15">
        <f>IF(E28="","",(C28-C27)*(1/B27+1/B28)/2*$K$2)</f>
        <v/>
      </c>
      <c r="M28" s="20">
        <f>IF(E28="",NA(),E28)</f>
        <v/>
      </c>
    </row>
    <row r="29">
      <c r="A29" s="18" t="n"/>
      <c r="B29" s="19" t="n"/>
      <c r="C29" s="19" t="n"/>
      <c r="D29" s="14">
        <f>IF(OR(B29="",C29=""),"",IF(B29&lt;=0,"",C29/B29*$K$2))</f>
        <v/>
      </c>
      <c r="E29" s="15">
        <f>IF(OR(D29="",D28=""),"",D29-D28)</f>
        <v/>
      </c>
      <c r="F29" s="15">
        <f>IF(E29="","",(C28+C29)/2*(1/B29-1/B28)*$K$2)</f>
        <v/>
      </c>
      <c r="G29" s="15">
        <f>IF(E29="","",(C29-C28)*(1/B28+1/B29)/2*$K$2)</f>
        <v/>
      </c>
      <c r="M29" s="20">
        <f>IF(E29="",NA(),E29)</f>
        <v/>
      </c>
    </row>
    <row r="30">
      <c r="A30" s="18" t="n"/>
      <c r="B30" s="19" t="n"/>
      <c r="C30" s="19" t="n"/>
      <c r="D30" s="14">
        <f>IF(OR(B30="",C30=""),"",IF(B30&lt;=0,"",C30/B30*$K$2))</f>
        <v/>
      </c>
      <c r="E30" s="15">
        <f>IF(OR(D30="",D29=""),"",D30-D29)</f>
        <v/>
      </c>
      <c r="F30" s="15">
        <f>IF(E30="","",(C29+C30)/2*(1/B30-1/B29)*$K$2)</f>
        <v/>
      </c>
      <c r="G30" s="15">
        <f>IF(E30="","",(C30-C29)*(1/B29+1/B30)/2*$K$2)</f>
        <v/>
      </c>
      <c r="M30" s="20">
        <f>IF(E30="",NA(),E30)</f>
        <v/>
      </c>
    </row>
    <row r="31">
      <c r="A31" s="18" t="n"/>
      <c r="B31" s="19" t="n"/>
      <c r="C31" s="19" t="n"/>
      <c r="D31" s="14">
        <f>IF(OR(B31="",C31=""),"",IF(B31&lt;=0,"",C31/B31*$K$2))</f>
        <v/>
      </c>
      <c r="E31" s="15">
        <f>IF(OR(D31="",D30=""),"",D31-D30)</f>
        <v/>
      </c>
      <c r="F31" s="15">
        <f>IF(E31="","",(C30+C31)/2*(1/B31-1/B30)*$K$2)</f>
        <v/>
      </c>
      <c r="G31" s="15">
        <f>IF(E31="","",(C31-C30)*(1/B30+1/B31)/2*$K$2)</f>
        <v/>
      </c>
      <c r="M31" s="20">
        <f>IF(E31="",NA(),E31)</f>
        <v/>
      </c>
    </row>
    <row r="32">
      <c r="A32" s="18" t="n"/>
      <c r="B32" s="19" t="n"/>
      <c r="C32" s="19" t="n"/>
      <c r="D32" s="14">
        <f>IF(OR(B32="",C32=""),"",IF(B32&lt;=0,"",C32/B32*$K$2))</f>
        <v/>
      </c>
      <c r="E32" s="15">
        <f>IF(OR(D32="",D31=""),"",D32-D31)</f>
        <v/>
      </c>
      <c r="F32" s="15">
        <f>IF(E32="","",(C31+C32)/2*(1/B32-1/B31)*$K$2)</f>
        <v/>
      </c>
      <c r="G32" s="15">
        <f>IF(E32="","",(C32-C31)*(1/B31+1/B32)/2*$K$2)</f>
        <v/>
      </c>
      <c r="M32" s="20">
        <f>IF(E32="",NA(),E32)</f>
        <v/>
      </c>
    </row>
    <row r="33">
      <c r="A33" s="18" t="n"/>
      <c r="B33" s="19" t="n"/>
      <c r="C33" s="19" t="n"/>
      <c r="D33" s="14">
        <f>IF(OR(B33="",C33=""),"",IF(B33&lt;=0,"",C33/B33*$K$2))</f>
        <v/>
      </c>
      <c r="E33" s="15">
        <f>IF(OR(D33="",D32=""),"",D33-D32)</f>
        <v/>
      </c>
      <c r="F33" s="15">
        <f>IF(E33="","",(C32+C33)/2*(1/B33-1/B32)*$K$2)</f>
        <v/>
      </c>
      <c r="G33" s="15">
        <f>IF(E33="","",(C33-C32)*(1/B32+1/B33)/2*$K$2)</f>
        <v/>
      </c>
      <c r="M33" s="20">
        <f>IF(E33="",NA(),E33)</f>
        <v/>
      </c>
    </row>
    <row r="34">
      <c r="A34" s="18" t="n"/>
      <c r="B34" s="19" t="n"/>
      <c r="C34" s="19" t="n"/>
      <c r="D34" s="14">
        <f>IF(OR(B34="",C34=""),"",IF(B34&lt;=0,"",C34/B34*$K$2))</f>
        <v/>
      </c>
      <c r="E34" s="15">
        <f>IF(OR(D34="",D33=""),"",D34-D33)</f>
        <v/>
      </c>
      <c r="F34" s="15">
        <f>IF(E34="","",(C33+C34)/2*(1/B34-1/B33)*$K$2)</f>
        <v/>
      </c>
      <c r="G34" s="15">
        <f>IF(E34="","",(C34-C33)*(1/B33+1/B34)/2*$K$2)</f>
        <v/>
      </c>
      <c r="M34" s="20">
        <f>IF(E34="",NA(),E34)</f>
        <v/>
      </c>
    </row>
    <row r="35">
      <c r="A35" s="18" t="n"/>
      <c r="B35" s="19" t="n"/>
      <c r="C35" s="19" t="n"/>
      <c r="D35" s="14">
        <f>IF(OR(B35="",C35=""),"",IF(B35&lt;=0,"",C35/B35*$K$2))</f>
        <v/>
      </c>
      <c r="E35" s="15">
        <f>IF(OR(D35="",D34=""),"",D35-D34)</f>
        <v/>
      </c>
      <c r="F35" s="15">
        <f>IF(E35="","",(C34+C35)/2*(1/B35-1/B34)*$K$2)</f>
        <v/>
      </c>
      <c r="G35" s="15">
        <f>IF(E35="","",(C35-C34)*(1/B34+1/B35)/2*$K$2)</f>
        <v/>
      </c>
      <c r="M35" s="20">
        <f>IF(E35="",NA(),E35)</f>
        <v/>
      </c>
    </row>
    <row r="36">
      <c r="A36" s="18" t="n"/>
      <c r="B36" s="19" t="n"/>
      <c r="C36" s="19" t="n"/>
      <c r="D36" s="14">
        <f>IF(OR(B36="",C36=""),"",IF(B36&lt;=0,"",C36/B36*$K$2))</f>
        <v/>
      </c>
      <c r="E36" s="15">
        <f>IF(OR(D36="",D35=""),"",D36-D35)</f>
        <v/>
      </c>
      <c r="F36" s="15">
        <f>IF(E36="","",(C35+C36)/2*(1/B36-1/B35)*$K$2)</f>
        <v/>
      </c>
      <c r="G36" s="15">
        <f>IF(E36="","",(C36-C35)*(1/B35+1/B36)/2*$K$2)</f>
        <v/>
      </c>
      <c r="M36" s="20">
        <f>IF(E36="",NA(),E36)</f>
        <v/>
      </c>
    </row>
    <row r="37">
      <c r="A37" s="18" t="n"/>
      <c r="B37" s="19" t="n"/>
      <c r="C37" s="19" t="n"/>
      <c r="D37" s="14">
        <f>IF(OR(B37="",C37=""),"",IF(B37&lt;=0,"",C37/B37*$K$2))</f>
        <v/>
      </c>
      <c r="E37" s="15">
        <f>IF(OR(D37="",D36=""),"",D37-D36)</f>
        <v/>
      </c>
      <c r="F37" s="15">
        <f>IF(E37="","",(C36+C37)/2*(1/B37-1/B36)*$K$2)</f>
        <v/>
      </c>
      <c r="G37" s="15">
        <f>IF(E37="","",(C37-C36)*(1/B36+1/B37)/2*$K$2)</f>
        <v/>
      </c>
      <c r="M37" s="20">
        <f>IF(E37="",NA(),E37)</f>
        <v/>
      </c>
    </row>
  </sheetData>
  <dataValidations count="1">
    <dataValidation sqref="K2" showDropDown="0" showInputMessage="0" showErrorMessage="1" allowBlank="0" errorTitle="Days in period" error="Enter a whole number of days, such as 30, 90 or 365." type="whole" operator="between">
      <formula1>1</formula1>
      <formula2>366</formula2>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2026-10-29T13:52:50Z</dcterms:created>
  <dcterms:modified xmlns:dcterms="http://purl.org/dc/terms/" xmlns:xsi="http://www.w3.org/2001/XMLSchema-instance" xsi:type="dcterms:W3CDTF">2026-10-29T13:52:50Z</dcterms:modified>
</cp:coreProperties>
</file>